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<sst xmlns="http://schemas.openxmlformats.org/spreadsheetml/2006/main" count="55" uniqueCount="55">
  <si>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Блок оконный 1460х1320 с двойным остеклением</t>
  </si>
  <si>
    <t>Блок оконный 500х370</t>
  </si>
  <si>
    <t>Блок оконный 800х1000 с одинарным остеклением</t>
  </si>
  <si>
    <t>Дверь 1600х800 банная</t>
  </si>
  <si>
    <t>Дверь 1700х700 банная ВОЛНА</t>
  </si>
  <si>
    <t>Дверь 1800х700 банная</t>
  </si>
  <si>
    <t>Дверь 1800х800 банная</t>
  </si>
  <si>
    <t>Дверь 1800х800 банная ВОЛНА</t>
  </si>
  <si>
    <t>Дверь 1900х700 банная</t>
  </si>
  <si>
    <t>Дверь 1900х730 банная со стеклом</t>
  </si>
  <si>
    <t>Колесо "Декор" D700 со старением</t>
  </si>
  <si>
    <t>Кресло деревянное с подлокотниками</t>
  </si>
  <si>
    <t>Кровать двухярусная детская 1700х800</t>
  </si>
  <si>
    <t>Кровать из массива сосны 880х2050</t>
  </si>
  <si>
    <t>Лавка банная 1000х400</t>
  </si>
  <si>
    <t>Лавка банная 1100х400</t>
  </si>
  <si>
    <t>Лавка банная 1200х400</t>
  </si>
  <si>
    <t>Лавка банная 1300х400</t>
  </si>
  <si>
    <t>Лавка банная 1500х400</t>
  </si>
  <si>
    <t>Лавка банная 1600х400</t>
  </si>
  <si>
    <t>Лавка деревянная 1800х400 со старением</t>
  </si>
  <si>
    <t>Лестница "мотыльковая" 10 ступеней</t>
  </si>
  <si>
    <t>Полка угловая банная 700х220х220</t>
  </si>
  <si>
    <t>Полочка под иконы</t>
  </si>
  <si>
    <t>Скамья 1500х400 с подлокотниками</t>
  </si>
  <si>
    <t>Скамья 1900х400 со спинкой</t>
  </si>
  <si>
    <t>Скамья 800х360х670 с покраской</t>
  </si>
  <si>
    <t>Стойка барная 1200х350</t>
  </si>
  <si>
    <t>Стол 1100х750 дачный клееный (8 граней)</t>
  </si>
  <si>
    <t>Стол 1200х750 дачный клееный круглый</t>
  </si>
  <si>
    <t>Стол 1800х800 дерев.дизайнерск.со старением</t>
  </si>
  <si>
    <t>Стул барный</t>
  </si>
  <si>
    <t>Ступень 1000х300х50 стандарт</t>
  </si>
  <si>
    <t>Табурет "Мега"</t>
  </si>
  <si>
    <t>Табурет "Медуза" 340х340</t>
  </si>
  <si>
    <t>Элемент сруба (выставочный образец)</t>
  </si>
  <si>
    <t>Количество</t>
  </si>
  <si>
    <t>Наименование изделия</t>
  </si>
  <si>
    <t>№</t>
  </si>
  <si>
    <t>Цена за 1 шт, с НДС</t>
  </si>
  <si>
    <t>Дверь 2000х800 банная с уплотнителем и покраской</t>
  </si>
  <si>
    <t>Кресло деревянное с подлокотниками старением, покраской и лакировкой</t>
  </si>
  <si>
    <t>Скамья 1600х400 с подлокотниками, старением, покраской и лакировкой</t>
  </si>
  <si>
    <t>Скамья 1600х400 со спинкой старением, покраской и лакировкой</t>
  </si>
  <si>
    <t>Стол 1600х800 дизайнерский со старением, покраской и лакировкой</t>
  </si>
  <si>
    <t>Стул дизайнерский со старением, покраской и лакировкой</t>
  </si>
  <si>
    <t>Ступень 1020х400х40 треугольная для винтовой лестницы</t>
  </si>
  <si>
    <t>Фальш балка со старением, с покраской</t>
  </si>
  <si>
    <t>Элемент лестницы 5 ступеней с радиусной балюстрадой</t>
  </si>
  <si>
    <t>Дверь 1600х820 банная (Волна) со старением и покраской</t>
  </si>
  <si>
    <t>Рожок деревянный</t>
  </si>
  <si>
    <t>Вешалка с полкой 200х250х620 (3 рожка)</t>
  </si>
  <si>
    <t xml:space="preserve">Комод 900х800х350 </t>
  </si>
  <si>
    <t>Дверное полотно без стекла 610х2000</t>
  </si>
  <si>
    <t>Дверное полотно со стеклом 700х1980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</si>
</sst>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[Red]\-#,##0.00"/>
    <numFmt numFmtId="165" formatCode="0.0000;[Red]\-0.0000"/>
    <numFmt numFmtId="166" formatCode="0.00;[Red]\-0.00"/>
  </numFmts>
  <fonts count="5">
    <font>
      <sz val="8"/>
      <name val="Arial"/>
      <family val="2"/>
    </font>
    <font>
      <b/>
      <sz val="8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sz val="12"/>
      <name val="Magneto"/>
      <family val="5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10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4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6" fontId="2" fillId="0" borderId="1" xfId="0" applyFont="1" applyBorder="1" applyAlignment="1">
      <alignment horizontal="center"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657225</xdr:colOff>
      <xdr:row>0</xdr:row>
      <xdr:rowOff>0</xdr:rowOff>
    </xdr:from>
    <xdr:to>
      <xdr:col>1</xdr:col>
      <xdr:colOff>1314450</xdr:colOff>
      <xdr:row>0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1019175" y="0"/>
          <a:ext cx="6572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1</xdr:col>
      <xdr:colOff>0</xdr:colOff>
      <xdr:row>0</xdr:row>
      <xdr:rowOff>0</xdr:rowOff>
    </xdr:from>
    <xdr:to>
      <xdr:col>1</xdr:col>
      <xdr:colOff>657225</xdr:colOff>
      <xdr:row>0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361950" y="0"/>
          <a:ext cx="657225" cy="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53"/>
  <sheetViews>
    <sheetView tabSelected="1" workbookViewId="0" topLeftCell="A1">
      <selection activeCell="B9" sqref="B9"/>
    </sheetView>
  </sheetViews>
  <sheetFormatPr defaultColWidth="9.33203125" defaultRowHeight="11.25"/>
  <cols>
    <col min="1" max="1" width="6.33203125" style="3" customWidth="1"/>
    <col min="2" max="2" width="60.83203125" style="2" customWidth="1"/>
    <col min="3" max="3" width="16.66015625" style="2" customWidth="1"/>
    <col min="4" max="4" width="16.66015625" style="6" customWidth="1"/>
    <col min="5" max="16384" width="10.33203125" style="2" customWidth="1"/>
  </cols>
  <sheetData>
    <row r="2" spans="1:4" ht="36" customHeight="1">
      <c r="A2" s="1" t="s">
        <v>38</v>
      </c>
      <c r="B2" s="1" t="s">
        <v>37</v>
      </c>
      <c r="C2" s="4" t="s">
        <v>39</v>
      </c>
      <c r="D2" s="1" t="s">
        <v>36</v>
      </c>
    </row>
    <row r="3" spans="1:4" ht="33" customHeight="1">
      <c r="A3" s="1">
        <v>1</v>
      </c>
      <c r="B3" s="5" t="s">
        <v>0</v>
      </c>
      <c r="C3" s="7">
        <f>(8421.66/D3)*1.2</f>
        <v>5052.996</v>
      </c>
      <c r="D3" s="8">
        <v>2</v>
      </c>
    </row>
    <row r="4" spans="1:4" ht="33" customHeight="1">
      <c r="A4" s="1">
        <v>2</v>
      </c>
      <c r="B4" s="5" t="s">
        <v>1</v>
      </c>
      <c r="C4" s="7">
        <f>1118.26*1.2</f>
        <v>1341.912</v>
      </c>
      <c r="D4" s="8">
        <v>1</v>
      </c>
    </row>
    <row r="5" spans="1:4" ht="33" customHeight="1">
      <c r="A5" s="1">
        <v>3</v>
      </c>
      <c r="B5" s="5" t="s">
        <v>2</v>
      </c>
      <c r="C5" s="7">
        <f>2781.52*1.2</f>
        <v>3337.824</v>
      </c>
      <c r="D5" s="8">
        <v>1</v>
      </c>
    </row>
    <row r="6" spans="1:4" ht="33" customHeight="1">
      <c r="A6" s="1">
        <v>4</v>
      </c>
      <c r="B6" s="5" t="s">
        <v>51</v>
      </c>
      <c r="C6" s="7">
        <f>(1451.97/D6)*1.2</f>
        <v>580.788</v>
      </c>
      <c r="D6" s="8">
        <v>3</v>
      </c>
    </row>
    <row r="7" spans="1:4" ht="33" customHeight="1">
      <c r="A7" s="1">
        <v>5</v>
      </c>
      <c r="B7" s="5" t="s">
        <v>53</v>
      </c>
      <c r="C7" s="7">
        <f>5932.12*1.2</f>
        <v>7118.544</v>
      </c>
      <c r="D7" s="8">
        <v>1</v>
      </c>
    </row>
    <row r="8" spans="1:4" ht="33" customHeight="1">
      <c r="A8" s="1">
        <v>6</v>
      </c>
      <c r="B8" s="5" t="s">
        <v>54</v>
      </c>
      <c r="C8" s="7">
        <f>5932.06*1.2</f>
        <v>7118.472000000001</v>
      </c>
      <c r="D8" s="8">
        <v>1</v>
      </c>
    </row>
    <row r="9" spans="1:4" ht="33" customHeight="1">
      <c r="A9" s="1">
        <v>7</v>
      </c>
      <c r="B9" s="5" t="s">
        <v>3</v>
      </c>
      <c r="C9" s="7">
        <f>(5560.46/D9)*1.2</f>
        <v>3336.276</v>
      </c>
      <c r="D9" s="8">
        <v>2</v>
      </c>
    </row>
    <row r="10" spans="1:4" ht="33" customHeight="1">
      <c r="A10" s="1">
        <v>8</v>
      </c>
      <c r="B10" s="5" t="s">
        <v>49</v>
      </c>
      <c r="C10" s="7">
        <f>5651.81*1.2</f>
        <v>6782.1720000000005</v>
      </c>
      <c r="D10" s="8">
        <v>1</v>
      </c>
    </row>
    <row r="11" spans="1:4" ht="33" customHeight="1">
      <c r="A11" s="1">
        <v>9</v>
      </c>
      <c r="B11" s="5" t="s">
        <v>4</v>
      </c>
      <c r="C11" s="7">
        <f>4237.29*1.2</f>
        <v>5084.748</v>
      </c>
      <c r="D11" s="8">
        <v>1</v>
      </c>
    </row>
    <row r="12" spans="1:4" ht="33" customHeight="1">
      <c r="A12" s="1">
        <v>10</v>
      </c>
      <c r="B12" s="5" t="s">
        <v>5</v>
      </c>
      <c r="C12" s="7">
        <f>(21211.15/D12)*1.2</f>
        <v>3636.1971428571433</v>
      </c>
      <c r="D12" s="8">
        <v>7</v>
      </c>
    </row>
    <row r="13" spans="1:4" ht="33" customHeight="1">
      <c r="A13" s="1">
        <v>11</v>
      </c>
      <c r="B13" s="5" t="s">
        <v>6</v>
      </c>
      <c r="C13" s="7">
        <f>(8057.03/D13)*1.2</f>
        <v>4834.218</v>
      </c>
      <c r="D13" s="8">
        <v>2</v>
      </c>
    </row>
    <row r="14" spans="1:4" ht="33" customHeight="1">
      <c r="A14" s="1">
        <v>12</v>
      </c>
      <c r="B14" s="5" t="s">
        <v>7</v>
      </c>
      <c r="C14" s="7">
        <f>(17645.32/D14)*1.2</f>
        <v>5293.596</v>
      </c>
      <c r="D14" s="8">
        <v>4</v>
      </c>
    </row>
    <row r="15" spans="1:4" ht="33" customHeight="1">
      <c r="A15" s="1">
        <v>13</v>
      </c>
      <c r="B15" s="5" t="s">
        <v>8</v>
      </c>
      <c r="C15" s="7">
        <f>(15127.1/D15)*1.2</f>
        <v>3630.504</v>
      </c>
      <c r="D15" s="8">
        <v>5</v>
      </c>
    </row>
    <row r="16" spans="1:4" ht="33" customHeight="1">
      <c r="A16" s="1">
        <v>14</v>
      </c>
      <c r="B16" s="5" t="s">
        <v>9</v>
      </c>
      <c r="C16" s="7">
        <f>3646.29*1.2</f>
        <v>4375.548</v>
      </c>
      <c r="D16" s="8">
        <v>1</v>
      </c>
    </row>
    <row r="17" spans="1:4" ht="33" customHeight="1">
      <c r="A17" s="1">
        <v>15</v>
      </c>
      <c r="B17" s="5" t="s">
        <v>40</v>
      </c>
      <c r="C17" s="7">
        <f>5598.87*1.2</f>
        <v>6718.643999999999</v>
      </c>
      <c r="D17" s="8">
        <v>1</v>
      </c>
    </row>
    <row r="18" spans="1:4" ht="33" customHeight="1">
      <c r="A18" s="1">
        <v>16</v>
      </c>
      <c r="B18" s="5" t="s">
        <v>10</v>
      </c>
      <c r="C18" s="7">
        <f>(6355.75/D18)*1.2</f>
        <v>1525.38</v>
      </c>
      <c r="D18" s="8">
        <v>5</v>
      </c>
    </row>
    <row r="19" spans="1:4" ht="33" customHeight="1">
      <c r="A19" s="1">
        <v>17</v>
      </c>
      <c r="B19" s="5" t="s">
        <v>52</v>
      </c>
      <c r="C19" s="7">
        <f>9840.93*1.2</f>
        <v>11809.116</v>
      </c>
      <c r="D19" s="8">
        <v>1</v>
      </c>
    </row>
    <row r="20" spans="1:4" ht="33" customHeight="1">
      <c r="A20" s="1">
        <v>18</v>
      </c>
      <c r="B20" s="5" t="s">
        <v>41</v>
      </c>
      <c r="C20" s="7">
        <f>(9303.86/D20)*1.2</f>
        <v>5582.316</v>
      </c>
      <c r="D20" s="8">
        <v>2</v>
      </c>
    </row>
    <row r="21" spans="1:4" ht="33" customHeight="1">
      <c r="A21" s="1">
        <v>19</v>
      </c>
      <c r="B21" s="5" t="s">
        <v>11</v>
      </c>
      <c r="C21" s="7">
        <f>(27280.7/D21)*1.2</f>
        <v>3273.684</v>
      </c>
      <c r="D21" s="8">
        <v>10</v>
      </c>
    </row>
    <row r="22" spans="1:4" ht="33" customHeight="1">
      <c r="A22" s="1">
        <v>20</v>
      </c>
      <c r="B22" s="5" t="s">
        <v>12</v>
      </c>
      <c r="C22" s="7">
        <f>20227.61*1.2</f>
        <v>24273.132</v>
      </c>
      <c r="D22" s="8">
        <v>1</v>
      </c>
    </row>
    <row r="23" spans="1:4" ht="33" customHeight="1">
      <c r="A23" s="1">
        <v>21</v>
      </c>
      <c r="B23" s="5" t="s">
        <v>13</v>
      </c>
      <c r="C23" s="7">
        <f>6753.74*1.2</f>
        <v>8104.487999999999</v>
      </c>
      <c r="D23" s="8">
        <v>1</v>
      </c>
    </row>
    <row r="24" spans="1:4" ht="33" customHeight="1">
      <c r="A24" s="1">
        <v>22</v>
      </c>
      <c r="B24" s="5" t="s">
        <v>14</v>
      </c>
      <c r="C24" s="7">
        <f>(3142.73/D24)*1.2</f>
        <v>1885.638</v>
      </c>
      <c r="D24" s="8">
        <v>2</v>
      </c>
    </row>
    <row r="25" spans="1:4" ht="33" customHeight="1">
      <c r="A25" s="1">
        <v>23</v>
      </c>
      <c r="B25" s="5" t="s">
        <v>15</v>
      </c>
      <c r="C25" s="7">
        <f>(3101.68/D25)*1.2</f>
        <v>1861.0079999999998</v>
      </c>
      <c r="D25" s="8">
        <v>2</v>
      </c>
    </row>
    <row r="26" spans="1:4" ht="33" customHeight="1">
      <c r="A26" s="1">
        <v>24</v>
      </c>
      <c r="B26" s="5" t="s">
        <v>16</v>
      </c>
      <c r="C26" s="7">
        <f>(3271.18/D26)*1.2</f>
        <v>1962.7079999999999</v>
      </c>
      <c r="D26" s="8">
        <v>2</v>
      </c>
    </row>
    <row r="27" spans="1:4" ht="33" customHeight="1">
      <c r="A27" s="1">
        <v>25</v>
      </c>
      <c r="B27" s="5" t="s">
        <v>17</v>
      </c>
      <c r="C27" s="7">
        <f>(3440.6/D27)*1.2</f>
        <v>2064.3599999999997</v>
      </c>
      <c r="D27" s="8">
        <v>2</v>
      </c>
    </row>
    <row r="28" spans="1:4" ht="33" customHeight="1">
      <c r="A28" s="1">
        <v>26</v>
      </c>
      <c r="B28" s="5" t="s">
        <v>18</v>
      </c>
      <c r="C28" s="7">
        <f>(4165.24/D28)*1.2</f>
        <v>2499.144</v>
      </c>
      <c r="D28" s="8">
        <v>2</v>
      </c>
    </row>
    <row r="29" spans="1:4" ht="33" customHeight="1">
      <c r="A29" s="1">
        <v>27</v>
      </c>
      <c r="B29" s="5" t="s">
        <v>19</v>
      </c>
      <c r="C29" s="7">
        <f>2183.05*1.2</f>
        <v>2619.6600000000003</v>
      </c>
      <c r="D29" s="8">
        <v>1</v>
      </c>
    </row>
    <row r="30" spans="1:4" ht="33" customHeight="1">
      <c r="A30" s="1">
        <v>28</v>
      </c>
      <c r="B30" s="5" t="s">
        <v>20</v>
      </c>
      <c r="C30" s="7">
        <f>6632.88*1.2</f>
        <v>7959.456</v>
      </c>
      <c r="D30" s="8">
        <v>1</v>
      </c>
    </row>
    <row r="31" spans="1:4" ht="33" customHeight="1">
      <c r="A31" s="1">
        <v>29</v>
      </c>
      <c r="B31" s="5" t="s">
        <v>21</v>
      </c>
      <c r="C31" s="7">
        <f>20338.53*1.2</f>
        <v>24406.235999999997</v>
      </c>
      <c r="D31" s="8">
        <v>1</v>
      </c>
    </row>
    <row r="32" spans="1:4" ht="33" customHeight="1">
      <c r="A32" s="1">
        <v>30</v>
      </c>
      <c r="B32" s="5" t="s">
        <v>22</v>
      </c>
      <c r="C32" s="7">
        <f>(6355.35/D32)*1.2</f>
        <v>508.428</v>
      </c>
      <c r="D32" s="8">
        <v>15</v>
      </c>
    </row>
    <row r="33" spans="1:4" ht="33" customHeight="1">
      <c r="A33" s="1">
        <v>31</v>
      </c>
      <c r="B33" s="5" t="s">
        <v>23</v>
      </c>
      <c r="C33" s="7">
        <f>(6993.09/D33)*1.2</f>
        <v>932.4119999999999</v>
      </c>
      <c r="D33" s="8">
        <v>9</v>
      </c>
    </row>
    <row r="34" spans="1:4" ht="33" customHeight="1">
      <c r="A34" s="1">
        <v>32</v>
      </c>
      <c r="B34" s="5" t="s">
        <v>50</v>
      </c>
      <c r="C34" s="9">
        <f>(315/D34)*1.2</f>
        <v>18</v>
      </c>
      <c r="D34" s="8">
        <v>21</v>
      </c>
    </row>
    <row r="35" spans="1:4" ht="33" customHeight="1">
      <c r="A35" s="1">
        <v>33</v>
      </c>
      <c r="B35" s="5" t="s">
        <v>24</v>
      </c>
      <c r="C35" s="7">
        <f>2461.82*1.2</f>
        <v>2954.184</v>
      </c>
      <c r="D35" s="8">
        <v>1</v>
      </c>
    </row>
    <row r="36" spans="1:4" ht="33" customHeight="1">
      <c r="A36" s="1">
        <v>34</v>
      </c>
      <c r="B36" s="5" t="s">
        <v>42</v>
      </c>
      <c r="C36" s="7">
        <f>(10049.52/D36)*1.2</f>
        <v>6029.712</v>
      </c>
      <c r="D36" s="8">
        <v>2</v>
      </c>
    </row>
    <row r="37" spans="1:4" ht="33" customHeight="1">
      <c r="A37" s="1">
        <v>35</v>
      </c>
      <c r="B37" s="5" t="s">
        <v>43</v>
      </c>
      <c r="C37" s="7">
        <f>(8281.2/D37)*1.2</f>
        <v>4968.72</v>
      </c>
      <c r="D37" s="8">
        <v>2</v>
      </c>
    </row>
    <row r="38" spans="1:4" ht="33" customHeight="1">
      <c r="A38" s="1">
        <v>36</v>
      </c>
      <c r="B38" s="5" t="s">
        <v>25</v>
      </c>
      <c r="C38" s="7">
        <f>2574.74*1.2</f>
        <v>3089.6879999999996</v>
      </c>
      <c r="D38" s="8">
        <v>1</v>
      </c>
    </row>
    <row r="39" spans="1:4" ht="33" customHeight="1">
      <c r="A39" s="1">
        <v>37</v>
      </c>
      <c r="B39" s="5" t="s">
        <v>26</v>
      </c>
      <c r="C39" s="7">
        <f>3115.01*1.2</f>
        <v>3738.012</v>
      </c>
      <c r="D39" s="8">
        <v>1</v>
      </c>
    </row>
    <row r="40" spans="1:4" ht="33" customHeight="1">
      <c r="A40" s="1">
        <v>38</v>
      </c>
      <c r="B40" s="5" t="s">
        <v>27</v>
      </c>
      <c r="C40" s="7">
        <f>3968.29*1.2</f>
        <v>4761.947999999999</v>
      </c>
      <c r="D40" s="8">
        <v>1</v>
      </c>
    </row>
    <row r="41" spans="1:4" ht="33" customHeight="1">
      <c r="A41" s="1">
        <v>39</v>
      </c>
      <c r="B41" s="5" t="s">
        <v>28</v>
      </c>
      <c r="C41" s="7">
        <f>5125.82*1.2</f>
        <v>6150.9839999999995</v>
      </c>
      <c r="D41" s="8">
        <v>1</v>
      </c>
    </row>
    <row r="42" spans="1:4" ht="33" customHeight="1">
      <c r="A42" s="1">
        <v>40</v>
      </c>
      <c r="B42" s="5" t="s">
        <v>29</v>
      </c>
      <c r="C42" s="7">
        <f>5194.83*1.2</f>
        <v>6233.795999999999</v>
      </c>
      <c r="D42" s="8">
        <v>1</v>
      </c>
    </row>
    <row r="43" spans="1:4" ht="33" customHeight="1">
      <c r="A43" s="1">
        <v>41</v>
      </c>
      <c r="B43" s="5" t="s">
        <v>44</v>
      </c>
      <c r="C43" s="7">
        <f>(10847.52/D43)*1.2</f>
        <v>6508.512</v>
      </c>
      <c r="D43" s="8">
        <v>2</v>
      </c>
    </row>
    <row r="44" spans="1:4" ht="33" customHeight="1">
      <c r="A44" s="1">
        <v>42</v>
      </c>
      <c r="B44" s="5" t="s">
        <v>30</v>
      </c>
      <c r="C44" s="7">
        <f>8376.79*1.2</f>
        <v>10052.148000000001</v>
      </c>
      <c r="D44" s="8">
        <v>1</v>
      </c>
    </row>
    <row r="45" spans="1:4" ht="33" customHeight="1">
      <c r="A45" s="1">
        <v>43</v>
      </c>
      <c r="B45" s="5" t="s">
        <v>31</v>
      </c>
      <c r="C45" s="7">
        <f>(18583.6/D45)*1.2</f>
        <v>2230.0319999999997</v>
      </c>
      <c r="D45" s="8">
        <v>10</v>
      </c>
    </row>
    <row r="46" spans="1:4" ht="33" customHeight="1">
      <c r="A46" s="1">
        <v>44</v>
      </c>
      <c r="B46" s="5" t="s">
        <v>45</v>
      </c>
      <c r="C46" s="7">
        <f>(5999.94/D46)*1.2</f>
        <v>3599.9639999999995</v>
      </c>
      <c r="D46" s="8">
        <v>2</v>
      </c>
    </row>
    <row r="47" spans="1:4" ht="33" customHeight="1">
      <c r="A47" s="1">
        <v>45</v>
      </c>
      <c r="B47" s="5" t="s">
        <v>32</v>
      </c>
      <c r="C47" s="7">
        <f>(11971.95/D47)*1.2</f>
        <v>957.756</v>
      </c>
      <c r="D47" s="8">
        <v>15</v>
      </c>
    </row>
    <row r="48" spans="1:4" ht="33" customHeight="1">
      <c r="A48" s="1">
        <v>46</v>
      </c>
      <c r="B48" s="5" t="s">
        <v>46</v>
      </c>
      <c r="C48" s="7">
        <f>(4714.29/D48)*1.2</f>
        <v>808.164</v>
      </c>
      <c r="D48" s="8">
        <v>7</v>
      </c>
    </row>
    <row r="49" spans="1:4" ht="33" customHeight="1">
      <c r="A49" s="1">
        <v>47</v>
      </c>
      <c r="B49" s="5" t="s">
        <v>33</v>
      </c>
      <c r="C49" s="7">
        <f>(8369.73/D49)*1.2</f>
        <v>1115.964</v>
      </c>
      <c r="D49" s="8">
        <v>9</v>
      </c>
    </row>
    <row r="50" spans="1:4" ht="33" customHeight="1">
      <c r="A50" s="1">
        <v>48</v>
      </c>
      <c r="B50" s="5" t="s">
        <v>34</v>
      </c>
      <c r="C50" s="7">
        <f>(13214.61/D50)*1.2</f>
        <v>932.796</v>
      </c>
      <c r="D50" s="8">
        <v>17</v>
      </c>
    </row>
    <row r="51" spans="1:4" ht="33" customHeight="1">
      <c r="A51" s="1">
        <v>49</v>
      </c>
      <c r="B51" s="5" t="s">
        <v>47</v>
      </c>
      <c r="C51" s="7">
        <f>(10168.85/D51)*1.2</f>
        <v>2440.524</v>
      </c>
      <c r="D51" s="8">
        <v>5</v>
      </c>
    </row>
    <row r="52" spans="1:4" ht="33" customHeight="1">
      <c r="A52" s="1">
        <v>50</v>
      </c>
      <c r="B52" s="5" t="s">
        <v>48</v>
      </c>
      <c r="C52" s="7">
        <f>19401.01*1.2</f>
        <v>23281.211999999996</v>
      </c>
      <c r="D52" s="8">
        <v>1</v>
      </c>
    </row>
    <row r="53" spans="1:4" ht="33" customHeight="1">
      <c r="A53" s="1">
        <v>51</v>
      </c>
      <c r="B53" s="5" t="s">
        <v>35</v>
      </c>
      <c r="C53" s="7">
        <f>23838.68*1.2</f>
        <v>28606.416</v>
      </c>
      <c r="D53" s="8">
        <v>1</v>
      </c>
    </row>
  </sheetData>
  <printOptions/>
  <pageMargins left="0.7874015748031497" right="0" top="0" bottom="0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-</cp:lastModifiedBy>
  <cp:lastPrinted>2019-07-16T06:07:30Z</cp:lastPrinted>
  <dcterms:modified xsi:type="dcterms:W3CDTF">2019-07-16T08:50:34Z</dcterms:modified>
  <cp:category/>
  <cp:version/>
  <cp:contentType/>
  <cp:contentStatus/>
</cp:coreProperties>
</file>